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16148\Desktop\H30.2.7公営企業に係る「経営比較分析表」の分析等について\"/>
    </mc:Choice>
  </mc:AlternateContent>
  <workbookProtection workbookPassword="B319" lockStructure="1"/>
  <bookViews>
    <workbookView xWindow="0" yWindow="0" windowWidth="15345" windowHeight="408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P10" i="4" s="1"/>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B10" i="4"/>
  <c r="AT8" i="4"/>
  <c r="W8" i="4"/>
  <c r="I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<sst xmlns="http://schemas.openxmlformats.org/spreadsheetml/2006/main" count="240" uniqueCount="125">
  <si>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</si>
  <si>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</si>
  <si>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</si>
  <si>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</si>
  <si>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</si>
  <si>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</si>
  <si>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</si>
  <si>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</si>
  <si>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</si>
  <si>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</si>
  <si>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</si>
  <si>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</si>
  <si>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</si>
  <si>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</si>
  <si>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</si>
  <si>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</si>
  <si>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</si>
  <si>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</si>
  <si>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</si>
  <si>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</si>
  <si>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</si>
  <si>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</si>
  <si>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</si>
  <si>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</si>
  <si>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</si>
  <si>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</si>
  <si>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</si>
  <si>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</si>
  <si>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</si>
  <si>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</si>
  <si>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</si>
  <si>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</si>
  <si>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</si>
  <si>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</si>
  <si>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</si>
  <si>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</si>
  <si>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</si>
  <si>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</si>
  <si>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</si>
  <si>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</si>
  <si>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</si>
  <si>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</si>
  <si>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</si>
  <si>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</si>
  <si>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</si>
  <si>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</si>
  <si>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</si>
  <si>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</si>
  <si>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</si>
  <si>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</si>
  <si>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</si>
  <si>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</si>
  <si>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</si>
  <si>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</si>
  <si>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</si>
  <si>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</si>
  <si>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</si>
  <si>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</si>
  <si>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</si>
  <si>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</si>
  <si>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</si>
  <si>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</si>
  <si>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</si>
  <si>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</si>
  <si>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</si>
  <si>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</si>
  <si>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</si>
  <si>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</si>
  <si>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</si>
  <si>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</si>
  <si>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</si>
  <si>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</si>
  <si>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</si>
  <si>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</si>
  <si>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</si>
  <si>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</si>
  <si>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</si>
  <si>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</si>
  <si>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</si>
  <si>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</si>
  <si>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</si>
  <si>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</si>
  <si>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</si>
  <si>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</si>
  <si>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</si>
  <si>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</si>
  <si>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</si>
  <si>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</si>
  <si>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</si>
  <si>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</si>
  <si>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</si>
  <si>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</si>
  <si>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</si>
  <si>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</si>
  <si>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</si>
  <si>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</si>
  <si>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</si>
  <si>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</si>
  <si>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</si>
  <si>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</si>
  <si>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</si>
  <si>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</si>
  <si>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</si>
  <si>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</si>
  <si>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</si>
  <si>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</si>
  <si>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</si>
  <si>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</si>
  <si>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</si>
  <si>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吉富町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</si>
  <si>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</si>
  <si>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</si>
  <si>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</si>
  <si>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</si>
  <si>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</si>
  <si>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</si>
  <si>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</si>
  <si>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</si>
  <si>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</si>
  <si>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</si>
  <si>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</si>
  <si>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</si>
  <si>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事業開始から１０年程度であるため、管渠改善は行っていない。</t>
    <phoneticPr fontId="4"/>
  </si>
  <si>
    <t>水洗化率が類似団体と比べ低い水準である。今後、未普及地域に対するアンケートの結果をもとに、要望者の多い地域から優先的に整備を行うことにより水洗化率の向上及び経営状況の改善を図る。
また、住民の下水道に対する認識が深くなるための広報活動を充実させ、水洗化率向上に努める。</t>
    <rPh sb="93" eb="95">
      <t>ジュウミン</t>
    </rPh>
    <rPh sb="96" eb="99">
      <t>ゲスイドウ</t>
    </rPh>
    <rPh sb="100" eb="101">
      <t>タイ</t>
    </rPh>
    <rPh sb="103" eb="105">
      <t>ニンシキ</t>
    </rPh>
    <rPh sb="106" eb="107">
      <t>フカ</t>
    </rPh>
    <rPh sb="113" eb="115">
      <t>コウホウ</t>
    </rPh>
    <rPh sb="115" eb="117">
      <t>カツドウ</t>
    </rPh>
    <rPh sb="118" eb="120">
      <t>ジュウジツ</t>
    </rPh>
    <rPh sb="123" eb="126">
      <t>スイセンカ</t>
    </rPh>
    <rPh sb="126" eb="127">
      <t>リツ</t>
    </rPh>
    <rPh sb="127" eb="129">
      <t>コウジョウ</t>
    </rPh>
    <rPh sb="130" eb="131">
      <t>ツト</t>
    </rPh>
    <phoneticPr fontId="4"/>
  </si>
  <si>
    <t xml:space="preserve">吉富町公共下水道事業は平成９年に事業着手、平成１５年度に供用開始している。現在全体計画区域２３３ha中１０２haの整備が完了している。
①収益的収支比率について
現在は使用料収入以外の収入に依存しており、使用料収入を増加させることが課題である。
④企業債残高対事業規模比率
下水道事業は事業開始時に処理場の建設、下水道管渠布設等を行う必要があるため、事業開始時は投資額が多大となる。類似団体との差は水洗化率の低さにより下水道使用料が低くなっている。
⑤経費回収率
今後、下水道を普及させていくことにより使用料収入の増加を見込んでいる。
⑥汚水処理原価
汚水処理原価は下水処理場への流入量の増加により低くなる。下水道普及による原価の低下を見込む。
⑦施設利用率
今後、下水道を普及させていくことにより処理場への流入量の増加を見込んでいる。
昨年度よりも１．８％増加した。
⑧水洗化率
水洗化率が類似団体と比べ低い水準である。今後は、未普及地域に対するアンケートの結果をもとに、要望者の多い地域から優先的に整備を行うことにより水洗化率の向上を見込む。
</t>
    <rPh sb="411" eb="413">
      <t>コンゴ</t>
    </rPh>
    <rPh sb="415" eb="416">
      <t>ミ</t>
    </rPh>
    <rPh sb="416" eb="418">
      <t>フキュウ</t>
    </rPh>
    <rPh sb="418" eb="420">
      <t>チイキ</t>
    </rPh>
    <rPh sb="421" eb="422">
      <t>タイ</t>
    </rPh>
    <rPh sb="430" eb="432">
      <t>ケッカ</t>
    </rPh>
    <rPh sb="469" eb="47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</si>
</sst>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2211712"/>
        <c:axId val="432212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432211712"/>
        <c:axId val="432212104"/>
      </c:lineChart>
      <c:dateAx>
        <c:axId val="432211712"/>
        <c:scaling>
          <c:orientation val="minMax"/>
        </c:scaling>
        <c:delete val="1"/>
        <c:axPos val="b"/>
        <c:numFmt formatCode="ge" sourceLinked="1"/>
        <c:majorTickMark val="none"/>
        <c:minorTickMark val="none"/>
        <c:tickLblPos val="none"/>
        <c:crossAx val="432212104"/>
        <c:crosses val="autoZero"/>
        <c:auto val="1"/>
        <c:lblOffset val="100"/>
        <c:baseTimeUnit val="years"/>
      </c:dateAx>
      <c:valAx>
        <c:axId val="432212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17.649999999999999</c:v>
                </c:pt>
                <c:pt idx="1">
                  <c:v>19.100000000000001</c:v>
                </c:pt>
                <c:pt idx="2">
                  <c:v>20.55</c:v>
                </c:pt>
                <c:pt idx="3">
                  <c:v>22.45</c:v>
                </c:pt>
                <c:pt idx="4">
                  <c:v>24.25</c:v>
                </c:pt>
              </c:numCache>
            </c:numRef>
          </c:val>
        </c:ser>
        <c:dLbls>
          <c:showLegendKey val="0"/>
          <c:showVal val="0"/>
          <c:showCatName val="0"/>
          <c:showSerName val="0"/>
          <c:showPercent val="0"/>
          <c:showBubbleSize val="0"/>
        </c:dLbls>
        <c:gapWidth val="150"/>
        <c:axId val="432471544"/>
        <c:axId val="43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432471544"/>
        <c:axId val="432471936"/>
      </c:lineChart>
      <c:dateAx>
        <c:axId val="432471544"/>
        <c:scaling>
          <c:orientation val="minMax"/>
        </c:scaling>
        <c:delete val="1"/>
        <c:axPos val="b"/>
        <c:numFmt formatCode="ge" sourceLinked="1"/>
        <c:majorTickMark val="none"/>
        <c:minorTickMark val="none"/>
        <c:tickLblPos val="none"/>
        <c:crossAx val="432471936"/>
        <c:crosses val="autoZero"/>
        <c:auto val="1"/>
        <c:lblOffset val="100"/>
        <c:baseTimeUnit val="years"/>
      </c:dateAx>
      <c:valAx>
        <c:axId val="43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71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46.38</c:v>
                </c:pt>
                <c:pt idx="1">
                  <c:v>47.42</c:v>
                </c:pt>
                <c:pt idx="2">
                  <c:v>48.21</c:v>
                </c:pt>
                <c:pt idx="3">
                  <c:v>50</c:v>
                </c:pt>
                <c:pt idx="4">
                  <c:v>49.7</c:v>
                </c:pt>
              </c:numCache>
            </c:numRef>
          </c:val>
        </c:ser>
        <c:dLbls>
          <c:showLegendKey val="0"/>
          <c:showVal val="0"/>
          <c:showCatName val="0"/>
          <c:showSerName val="0"/>
          <c:showPercent val="0"/>
          <c:showBubbleSize val="0"/>
        </c:dLbls>
        <c:gapWidth val="150"/>
        <c:axId val="432869376"/>
        <c:axId val="432869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432869376"/>
        <c:axId val="432869768"/>
      </c:lineChart>
      <c:dateAx>
        <c:axId val="432869376"/>
        <c:scaling>
          <c:orientation val="minMax"/>
        </c:scaling>
        <c:delete val="1"/>
        <c:axPos val="b"/>
        <c:numFmt formatCode="ge" sourceLinked="1"/>
        <c:majorTickMark val="none"/>
        <c:minorTickMark val="none"/>
        <c:tickLblPos val="none"/>
        <c:crossAx val="432869768"/>
        <c:crosses val="autoZero"/>
        <c:auto val="1"/>
        <c:lblOffset val="100"/>
        <c:baseTimeUnit val="years"/>
      </c:dateAx>
      <c:valAx>
        <c:axId val="432869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869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51.18</c:v>
                </c:pt>
                <c:pt idx="1">
                  <c:v>49.99</c:v>
                </c:pt>
                <c:pt idx="2">
                  <c:v>49.8</c:v>
                </c:pt>
                <c:pt idx="3">
                  <c:v>46.07</c:v>
                </c:pt>
                <c:pt idx="4">
                  <c:v>44.31</c:v>
                </c:pt>
              </c:numCache>
            </c:numRef>
          </c:val>
        </c:ser>
        <c:dLbls>
          <c:showLegendKey val="0"/>
          <c:showVal val="0"/>
          <c:showCatName val="0"/>
          <c:showSerName val="0"/>
          <c:showPercent val="0"/>
          <c:showBubbleSize val="0"/>
        </c:dLbls>
        <c:gapWidth val="150"/>
        <c:axId val="432213280"/>
        <c:axId val="43221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13280"/>
        <c:axId val="432213672"/>
      </c:lineChart>
      <c:dateAx>
        <c:axId val="432213280"/>
        <c:scaling>
          <c:orientation val="minMax"/>
        </c:scaling>
        <c:delete val="1"/>
        <c:axPos val="b"/>
        <c:numFmt formatCode="ge" sourceLinked="1"/>
        <c:majorTickMark val="none"/>
        <c:minorTickMark val="none"/>
        <c:tickLblPos val="none"/>
        <c:crossAx val="432213672"/>
        <c:crosses val="autoZero"/>
        <c:auto val="1"/>
        <c:lblOffset val="100"/>
        <c:baseTimeUnit val="years"/>
      </c:dateAx>
      <c:valAx>
        <c:axId val="43221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214848"/>
        <c:axId val="432215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214848"/>
        <c:axId val="432215240"/>
      </c:lineChart>
      <c:dateAx>
        <c:axId val="432214848"/>
        <c:scaling>
          <c:orientation val="minMax"/>
        </c:scaling>
        <c:delete val="1"/>
        <c:axPos val="b"/>
        <c:numFmt formatCode="ge" sourceLinked="1"/>
        <c:majorTickMark val="none"/>
        <c:minorTickMark val="none"/>
        <c:tickLblPos val="none"/>
        <c:crossAx val="432215240"/>
        <c:crosses val="autoZero"/>
        <c:auto val="1"/>
        <c:lblOffset val="100"/>
        <c:baseTimeUnit val="years"/>
      </c:dateAx>
      <c:valAx>
        <c:axId val="4322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2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637760"/>
        <c:axId val="43263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637760"/>
        <c:axId val="432638152"/>
      </c:lineChart>
      <c:dateAx>
        <c:axId val="432637760"/>
        <c:scaling>
          <c:orientation val="minMax"/>
        </c:scaling>
        <c:delete val="1"/>
        <c:axPos val="b"/>
        <c:numFmt formatCode="ge" sourceLinked="1"/>
        <c:majorTickMark val="none"/>
        <c:minorTickMark val="none"/>
        <c:tickLblPos val="none"/>
        <c:crossAx val="432638152"/>
        <c:crosses val="autoZero"/>
        <c:auto val="1"/>
        <c:lblOffset val="100"/>
        <c:baseTimeUnit val="years"/>
      </c:dateAx>
      <c:valAx>
        <c:axId val="43263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722024"/>
        <c:axId val="43272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722024"/>
        <c:axId val="432722416"/>
      </c:lineChart>
      <c:dateAx>
        <c:axId val="432722024"/>
        <c:scaling>
          <c:orientation val="minMax"/>
        </c:scaling>
        <c:delete val="1"/>
        <c:axPos val="b"/>
        <c:numFmt formatCode="ge" sourceLinked="1"/>
        <c:majorTickMark val="none"/>
        <c:minorTickMark val="none"/>
        <c:tickLblPos val="none"/>
        <c:crossAx val="432722416"/>
        <c:crosses val="autoZero"/>
        <c:auto val="1"/>
        <c:lblOffset val="100"/>
        <c:baseTimeUnit val="years"/>
      </c:dateAx>
      <c:valAx>
        <c:axId val="43272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2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2640112"/>
        <c:axId val="43263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2640112"/>
        <c:axId val="432639720"/>
      </c:lineChart>
      <c:dateAx>
        <c:axId val="432640112"/>
        <c:scaling>
          <c:orientation val="minMax"/>
        </c:scaling>
        <c:delete val="1"/>
        <c:axPos val="b"/>
        <c:numFmt formatCode="ge" sourceLinked="1"/>
        <c:majorTickMark val="none"/>
        <c:minorTickMark val="none"/>
        <c:tickLblPos val="none"/>
        <c:crossAx val="432639720"/>
        <c:crosses val="autoZero"/>
        <c:auto val="1"/>
        <c:lblOffset val="100"/>
        <c:baseTimeUnit val="years"/>
      </c:dateAx>
      <c:valAx>
        <c:axId val="43263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4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5824.17</c:v>
                </c:pt>
                <c:pt idx="1">
                  <c:v>7203.16</c:v>
                </c:pt>
                <c:pt idx="2">
                  <c:v>6283.98</c:v>
                </c:pt>
                <c:pt idx="3">
                  <c:v>6850.61</c:v>
                </c:pt>
                <c:pt idx="4">
                  <c:v>7110.43</c:v>
                </c:pt>
              </c:numCache>
            </c:numRef>
          </c:val>
        </c:ser>
        <c:dLbls>
          <c:showLegendKey val="0"/>
          <c:showVal val="0"/>
          <c:showCatName val="0"/>
          <c:showSerName val="0"/>
          <c:showPercent val="0"/>
          <c:showBubbleSize val="0"/>
        </c:dLbls>
        <c:gapWidth val="150"/>
        <c:axId val="432723984"/>
        <c:axId val="432724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432723984"/>
        <c:axId val="432724376"/>
      </c:lineChart>
      <c:dateAx>
        <c:axId val="432723984"/>
        <c:scaling>
          <c:orientation val="minMax"/>
        </c:scaling>
        <c:delete val="1"/>
        <c:axPos val="b"/>
        <c:numFmt formatCode="ge" sourceLinked="1"/>
        <c:majorTickMark val="none"/>
        <c:minorTickMark val="none"/>
        <c:tickLblPos val="none"/>
        <c:crossAx val="432724376"/>
        <c:crosses val="autoZero"/>
        <c:auto val="1"/>
        <c:lblOffset val="100"/>
        <c:baseTimeUnit val="years"/>
      </c:dateAx>
      <c:valAx>
        <c:axId val="43272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72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30.32</c:v>
                </c:pt>
                <c:pt idx="1">
                  <c:v>30.21</c:v>
                </c:pt>
                <c:pt idx="2">
                  <c:v>29.68</c:v>
                </c:pt>
                <c:pt idx="3">
                  <c:v>29.12</c:v>
                </c:pt>
                <c:pt idx="4">
                  <c:v>26.31</c:v>
                </c:pt>
              </c:numCache>
            </c:numRef>
          </c:val>
        </c:ser>
        <c:dLbls>
          <c:showLegendKey val="0"/>
          <c:showVal val="0"/>
          <c:showCatName val="0"/>
          <c:showSerName val="0"/>
          <c:showPercent val="0"/>
          <c:showBubbleSize val="0"/>
        </c:dLbls>
        <c:gapWidth val="150"/>
        <c:axId val="432640504"/>
        <c:axId val="43272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432640504"/>
        <c:axId val="432725552"/>
      </c:lineChart>
      <c:dateAx>
        <c:axId val="432640504"/>
        <c:scaling>
          <c:orientation val="minMax"/>
        </c:scaling>
        <c:delete val="1"/>
        <c:axPos val="b"/>
        <c:numFmt formatCode="ge" sourceLinked="1"/>
        <c:majorTickMark val="none"/>
        <c:minorTickMark val="none"/>
        <c:tickLblPos val="none"/>
        <c:crossAx val="432725552"/>
        <c:crosses val="autoZero"/>
        <c:auto val="1"/>
        <c:lblOffset val="100"/>
        <c:baseTimeUnit val="years"/>
      </c:dateAx>
      <c:valAx>
        <c:axId val="43272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640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520.44000000000005</c:v>
                </c:pt>
                <c:pt idx="1">
                  <c:v>520.9</c:v>
                </c:pt>
                <c:pt idx="2">
                  <c:v>542.98</c:v>
                </c:pt>
                <c:pt idx="3">
                  <c:v>552.65</c:v>
                </c:pt>
                <c:pt idx="4">
                  <c:v>622.17999999999995</c:v>
                </c:pt>
              </c:numCache>
            </c:numRef>
          </c:val>
        </c:ser>
        <c:dLbls>
          <c:showLegendKey val="0"/>
          <c:showVal val="0"/>
          <c:showCatName val="0"/>
          <c:showSerName val="0"/>
          <c:showPercent val="0"/>
          <c:showBubbleSize val="0"/>
        </c:dLbls>
        <c:gapWidth val="150"/>
        <c:axId val="432469976"/>
        <c:axId val="43247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432469976"/>
        <c:axId val="432470368"/>
      </c:lineChart>
      <c:dateAx>
        <c:axId val="432469976"/>
        <c:scaling>
          <c:orientation val="minMax"/>
        </c:scaling>
        <c:delete val="1"/>
        <c:axPos val="b"/>
        <c:numFmt formatCode="ge" sourceLinked="1"/>
        <c:majorTickMark val="none"/>
        <c:minorTickMark val="none"/>
        <c:tickLblPos val="none"/>
        <c:crossAx val="432470368"/>
        <c:crosses val="autoZero"/>
        <c:auto val="1"/>
        <c:lblOffset val="100"/>
        <c:baseTimeUnit val="years"/>
      </c:dateAx>
      <c:valAx>
        <c:axId val="43247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469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7"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福岡県　吉富町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Cc3</v>
      </c>
      <c r="X8" s="48"/>
      <c r="Y8" s="48"/>
      <c r="Z8" s="48"/>
      <c r="AA8" s="48"/>
      <c r="AB8" s="48"/>
      <c r="AC8" s="48"/>
      <c r="AD8" s="49" t="s">
        <v>121</v>
      </c>
      <c r="AE8" s="49"/>
      <c r="AF8" s="49"/>
      <c r="AG8" s="49"/>
      <c r="AH8" s="49"/>
      <c r="AI8" s="49"/>
      <c r="AJ8" s="49"/>
      <c r="AK8" s="4"/>
      <c r="AL8" s="50">
        <f>データ!S6</f>
        <v>6846</v>
      </c>
      <c r="AM8" s="50"/>
      <c r="AN8" s="50"/>
      <c r="AO8" s="50"/>
      <c r="AP8" s="50"/>
      <c r="AQ8" s="50"/>
      <c r="AR8" s="50"/>
      <c r="AS8" s="50"/>
      <c r="AT8" s="45">
        <f>データ!T6</f>
        <v>5.72</v>
      </c>
      <c r="AU8" s="45"/>
      <c r="AV8" s="45"/>
      <c r="AW8" s="45"/>
      <c r="AX8" s="45"/>
      <c r="AY8" s="45"/>
      <c r="AZ8" s="45"/>
      <c r="BA8" s="45"/>
      <c r="BB8" s="45">
        <f>データ!U6</f>
        <v>1196.8499999999999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49.02</v>
      </c>
      <c r="Q10" s="45"/>
      <c r="R10" s="45"/>
      <c r="S10" s="45"/>
      <c r="T10" s="45"/>
      <c r="U10" s="45"/>
      <c r="V10" s="45"/>
      <c r="W10" s="45">
        <f>データ!Q6</f>
        <v>100.6</v>
      </c>
      <c r="X10" s="45"/>
      <c r="Y10" s="45"/>
      <c r="Z10" s="45"/>
      <c r="AA10" s="45"/>
      <c r="AB10" s="45"/>
      <c r="AC10" s="45"/>
      <c r="AD10" s="50">
        <f>データ!R6</f>
        <v>3110</v>
      </c>
      <c r="AE10" s="50"/>
      <c r="AF10" s="50"/>
      <c r="AG10" s="50"/>
      <c r="AH10" s="50"/>
      <c r="AI10" s="50"/>
      <c r="AJ10" s="50"/>
      <c r="AK10" s="2"/>
      <c r="AL10" s="50">
        <f>データ!V6</f>
        <v>3340</v>
      </c>
      <c r="AM10" s="50"/>
      <c r="AN10" s="50"/>
      <c r="AO10" s="50"/>
      <c r="AP10" s="50"/>
      <c r="AQ10" s="50"/>
      <c r="AR10" s="50"/>
      <c r="AS10" s="50"/>
      <c r="AT10" s="45">
        <f>データ!W6</f>
        <v>1.02</v>
      </c>
      <c r="AU10" s="45"/>
      <c r="AV10" s="45"/>
      <c r="AW10" s="45"/>
      <c r="AX10" s="45"/>
      <c r="AY10" s="45"/>
      <c r="AZ10" s="45"/>
      <c r="BA10" s="45"/>
      <c r="BB10" s="45">
        <f>データ!X6</f>
        <v>3274.51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406422</v>
      </c>
      <c r="D6" s="33">
        <f t="shared" si="3"/>
        <v>47</v>
      </c>
      <c r="E6" s="33">
        <f t="shared" si="3"/>
        <v>17</v>
      </c>
      <c r="F6" s="33">
        <f t="shared" si="3"/>
        <v>1</v>
      </c>
      <c r="G6" s="33">
        <f t="shared" si="3"/>
        <v>0</v>
      </c>
      <c r="H6" s="33" t="str">
        <f t="shared" si="3"/>
        <v>福岡県　吉富町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49.02</v>
      </c>
      <c r="Q6" s="34">
        <f t="shared" si="3"/>
        <v>100.6</v>
      </c>
      <c r="R6" s="34">
        <f t="shared" si="3"/>
        <v>3110</v>
      </c>
      <c r="S6" s="34">
        <f t="shared" si="3"/>
        <v>6846</v>
      </c>
      <c r="T6" s="34">
        <f t="shared" si="3"/>
        <v>5.72</v>
      </c>
      <c r="U6" s="34">
        <f t="shared" si="3"/>
        <v>1196.8499999999999</v>
      </c>
      <c r="V6" s="34">
        <f t="shared" si="3"/>
        <v>3340</v>
      </c>
      <c r="W6" s="34">
        <f t="shared" si="3"/>
        <v>1.02</v>
      </c>
      <c r="X6" s="34">
        <f t="shared" si="3"/>
        <v>3274.51</v>
      </c>
      <c r="Y6" s="35">
        <f>IF(Y7="",NA(),Y7)</f>
        <v>51.18</v>
      </c>
      <c r="Z6" s="35">
        <f t="shared" ref="Z6:AH6" si="4">IF(Z7="",NA(),Z7)</f>
        <v>49.99</v>
      </c>
      <c r="AA6" s="35">
        <f t="shared" si="4"/>
        <v>49.8</v>
      </c>
      <c r="AB6" s="35">
        <f t="shared" si="4"/>
        <v>46.07</v>
      </c>
      <c r="AC6" s="35">
        <f t="shared" si="4"/>
        <v>44.31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5824.17</v>
      </c>
      <c r="BG6" s="35">
        <f t="shared" ref="BG6:BO6" si="7">IF(BG7="",NA(),BG7)</f>
        <v>7203.16</v>
      </c>
      <c r="BH6" s="35">
        <f t="shared" si="7"/>
        <v>6283.98</v>
      </c>
      <c r="BI6" s="35">
        <f t="shared" si="7"/>
        <v>6850.61</v>
      </c>
      <c r="BJ6" s="35">
        <f t="shared" si="7"/>
        <v>7110.43</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30.32</v>
      </c>
      <c r="BR6" s="35">
        <f t="shared" ref="BR6:BZ6" si="8">IF(BR7="",NA(),BR7)</f>
        <v>30.21</v>
      </c>
      <c r="BS6" s="35">
        <f t="shared" si="8"/>
        <v>29.68</v>
      </c>
      <c r="BT6" s="35">
        <f t="shared" si="8"/>
        <v>29.12</v>
      </c>
      <c r="BU6" s="35">
        <f t="shared" si="8"/>
        <v>26.31</v>
      </c>
      <c r="BV6" s="35">
        <f t="shared" si="8"/>
        <v>57.36</v>
      </c>
      <c r="BW6" s="35">
        <f t="shared" si="8"/>
        <v>57.33</v>
      </c>
      <c r="BX6" s="35">
        <f t="shared" si="8"/>
        <v>60.78</v>
      </c>
      <c r="BY6" s="35">
        <f t="shared" si="8"/>
        <v>60.17</v>
      </c>
      <c r="BZ6" s="35">
        <f t="shared" si="8"/>
        <v>65.569999999999993</v>
      </c>
      <c r="CA6" s="34" t="str">
        <f>IF(CA7="","",IF(CA7="-","【-】","【"&amp;SUBSTITUTE(TEXT(CA7,"#,##0.00"),"-","△")&amp;"】"))</f>
        <v>【100.04】</v>
      </c>
      <c r="CB6" s="35">
        <f>IF(CB7="",NA(),CB7)</f>
        <v>520.44000000000005</v>
      </c>
      <c r="CC6" s="35">
        <f t="shared" ref="CC6:CK6" si="9">IF(CC7="",NA(),CC7)</f>
        <v>520.9</v>
      </c>
      <c r="CD6" s="35">
        <f t="shared" si="9"/>
        <v>542.98</v>
      </c>
      <c r="CE6" s="35">
        <f t="shared" si="9"/>
        <v>552.65</v>
      </c>
      <c r="CF6" s="35">
        <f t="shared" si="9"/>
        <v>622.17999999999995</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17.649999999999999</v>
      </c>
      <c r="CN6" s="35">
        <f t="shared" ref="CN6:CV6" si="10">IF(CN7="",NA(),CN7)</f>
        <v>19.100000000000001</v>
      </c>
      <c r="CO6" s="35">
        <f t="shared" si="10"/>
        <v>20.55</v>
      </c>
      <c r="CP6" s="35">
        <f t="shared" si="10"/>
        <v>22.45</v>
      </c>
      <c r="CQ6" s="35">
        <f t="shared" si="10"/>
        <v>24.25</v>
      </c>
      <c r="CR6" s="35">
        <f t="shared" si="10"/>
        <v>40.07</v>
      </c>
      <c r="CS6" s="35">
        <f t="shared" si="10"/>
        <v>39.92</v>
      </c>
      <c r="CT6" s="35">
        <f t="shared" si="10"/>
        <v>41.63</v>
      </c>
      <c r="CU6" s="35">
        <f t="shared" si="10"/>
        <v>44.89</v>
      </c>
      <c r="CV6" s="35">
        <f t="shared" si="10"/>
        <v>40.75</v>
      </c>
      <c r="CW6" s="34" t="str">
        <f>IF(CW7="","",IF(CW7="-","【-】","【"&amp;SUBSTITUTE(TEXT(CW7,"#,##0.00"),"-","△")&amp;"】"))</f>
        <v>【60.09】</v>
      </c>
      <c r="CX6" s="35">
        <f>IF(CX7="",NA(),CX7)</f>
        <v>46.38</v>
      </c>
      <c r="CY6" s="35">
        <f t="shared" ref="CY6:DG6" si="11">IF(CY7="",NA(),CY7)</f>
        <v>47.42</v>
      </c>
      <c r="CZ6" s="35">
        <f t="shared" si="11"/>
        <v>48.21</v>
      </c>
      <c r="DA6" s="35">
        <f t="shared" si="11"/>
        <v>50</v>
      </c>
      <c r="DB6" s="35">
        <f t="shared" si="11"/>
        <v>49.7</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x14ac:dyDescent="0.15">
      <c r="A7" s="28"/>
      <c r="B7" s="37">
        <v>2016</v>
      </c>
      <c r="C7" s="37">
        <v>406422</v>
      </c>
      <c r="D7" s="37">
        <v>47</v>
      </c>
      <c r="E7" s="37">
        <v>17</v>
      </c>
      <c r="F7" s="37">
        <v>1</v>
      </c>
      <c r="G7" s="37">
        <v>0</v>
      </c>
      <c r="H7" s="37" t="s">
        <v>109</v>
      </c>
      <c r="I7" s="37" t="s">
        <v>110</v>
      </c>
      <c r="J7" s="37" t="s">
        <v>111</v>
      </c>
      <c r="K7" s="37" t="s">
        <v>112</v>
      </c>
      <c r="L7" s="37" t="s">
        <v>113</v>
      </c>
      <c r="M7" s="37"/>
      <c r="N7" s="38" t="s">
        <v>114</v>
      </c>
      <c r="O7" s="38" t="s">
        <v>115</v>
      </c>
      <c r="P7" s="38">
        <v>49.02</v>
      </c>
      <c r="Q7" s="38">
        <v>100.6</v>
      </c>
      <c r="R7" s="38">
        <v>3110</v>
      </c>
      <c r="S7" s="38">
        <v>6846</v>
      </c>
      <c r="T7" s="38">
        <v>5.72</v>
      </c>
      <c r="U7" s="38">
        <v>1196.8499999999999</v>
      </c>
      <c r="V7" s="38">
        <v>3340</v>
      </c>
      <c r="W7" s="38">
        <v>1.02</v>
      </c>
      <c r="X7" s="38">
        <v>3274.51</v>
      </c>
      <c r="Y7" s="38">
        <v>51.18</v>
      </c>
      <c r="Z7" s="38">
        <v>49.99</v>
      </c>
      <c r="AA7" s="38">
        <v>49.8</v>
      </c>
      <c r="AB7" s="38">
        <v>46.07</v>
      </c>
      <c r="AC7" s="38">
        <v>44.31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5824.17</v>
      </c>
      <c r="BG7" s="38">
        <v>7203.16</v>
      </c>
      <c r="BH7" s="38">
        <v>6283.98</v>
      </c>
      <c r="BI7" s="38">
        <v>6850.61</v>
      </c>
      <c r="BJ7" s="38">
        <v>7110.43</v>
      </c>
      <c r="BK7" s="38">
        <v>1574.53</v>
      </c>
      <c r="BL7" s="38">
        <v>1506.51</v>
      </c>
      <c r="BM7" s="38">
        <v>1315.67</v>
      </c>
      <c r="BN7" s="38">
        <v>1240.1600000000001</v>
      </c>
      <c r="BO7" s="38">
        <v>1193.49</v>
      </c>
      <c r="BP7" s="38">
        <v>728.3</v>
      </c>
      <c r="BQ7" s="38">
        <v>30.32</v>
      </c>
      <c r="BR7" s="38">
        <v>30.21</v>
      </c>
      <c r="BS7" s="38">
        <v>29.68</v>
      </c>
      <c r="BT7" s="38">
        <v>29.12</v>
      </c>
      <c r="BU7" s="38">
        <v>26.31</v>
      </c>
      <c r="BV7" s="38">
        <v>57.36</v>
      </c>
      <c r="BW7" s="38">
        <v>57.33</v>
      </c>
      <c r="BX7" s="38">
        <v>60.78</v>
      </c>
      <c r="BY7" s="38">
        <v>60.17</v>
      </c>
      <c r="BZ7" s="38">
        <v>65.569999999999993</v>
      </c>
      <c r="CA7" s="38">
        <v>100.04</v>
      </c>
      <c r="CB7" s="38">
        <v>520.44000000000005</v>
      </c>
      <c r="CC7" s="38">
        <v>520.9</v>
      </c>
      <c r="CD7" s="38">
        <v>542.98</v>
      </c>
      <c r="CE7" s="38">
        <v>552.65</v>
      </c>
      <c r="CF7" s="38">
        <v>622.17999999999995</v>
      </c>
      <c r="CG7" s="38">
        <v>279.91000000000003</v>
      </c>
      <c r="CH7" s="38">
        <v>284.52999999999997</v>
      </c>
      <c r="CI7" s="38">
        <v>276.26</v>
      </c>
      <c r="CJ7" s="38">
        <v>281.52999999999997</v>
      </c>
      <c r="CK7" s="38">
        <v>263.04000000000002</v>
      </c>
      <c r="CL7" s="38">
        <v>137.82</v>
      </c>
      <c r="CM7" s="38">
        <v>17.649999999999999</v>
      </c>
      <c r="CN7" s="38">
        <v>19.100000000000001</v>
      </c>
      <c r="CO7" s="38">
        <v>20.55</v>
      </c>
      <c r="CP7" s="38">
        <v>22.45</v>
      </c>
      <c r="CQ7" s="38">
        <v>24.25</v>
      </c>
      <c r="CR7" s="38">
        <v>40.07</v>
      </c>
      <c r="CS7" s="38">
        <v>39.92</v>
      </c>
      <c r="CT7" s="38">
        <v>41.63</v>
      </c>
      <c r="CU7" s="38">
        <v>44.89</v>
      </c>
      <c r="CV7" s="38">
        <v>40.75</v>
      </c>
      <c r="CW7" s="38">
        <v>60.09</v>
      </c>
      <c r="CX7" s="38">
        <v>46.38</v>
      </c>
      <c r="CY7" s="38">
        <v>47.42</v>
      </c>
      <c r="CZ7" s="38">
        <v>48.21</v>
      </c>
      <c r="DA7" s="38">
        <v>50</v>
      </c>
      <c r="DB7" s="38">
        <v>49.7</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吉富町</cp:lastModifiedBy>
  <cp:lastPrinted>2018-02-09T00:23:10Z</cp:lastPrinted>
  <dcterms:created xsi:type="dcterms:W3CDTF">2017-12-25T02:12:59Z</dcterms:created>
  <dcterms:modified xsi:type="dcterms:W3CDTF">2018-02-09T00:24:45Z</dcterms:modified>
  <cp:category/>
</cp:coreProperties>
</file>